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приложение  6" sheetId="1" r:id="rId1"/>
    <sheet name="приложение 9" sheetId="4" state="hidden" r:id="rId2"/>
  </sheets>
  <definedNames>
    <definedName name="_xlnm.Print_Area" localSheetId="0">'приложение  6'!$A$1:$J$57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G40" i="1" l="1"/>
  <c r="G39" i="1"/>
  <c r="G36" i="1"/>
  <c r="I36" i="1"/>
  <c r="I46" i="1" l="1"/>
  <c r="G50" i="1" l="1"/>
  <c r="I27" i="1" l="1"/>
  <c r="I51" i="1"/>
  <c r="G51" i="1" s="1"/>
  <c r="G52" i="1"/>
  <c r="J46" i="1" l="1"/>
  <c r="G46" i="1"/>
  <c r="G47" i="1"/>
  <c r="G48" i="1"/>
  <c r="G49" i="1"/>
  <c r="G43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6" i="1"/>
  <c r="H55" i="1"/>
  <c r="I55" i="1"/>
  <c r="J55" i="1"/>
  <c r="H33" i="1"/>
  <c r="J33" i="1"/>
  <c r="H24" i="1"/>
  <c r="I24" i="1"/>
  <c r="J24" i="1"/>
  <c r="G26" i="1"/>
  <c r="G25" i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J27" i="1"/>
  <c r="G29" i="1"/>
  <c r="G30" i="1"/>
  <c r="G31" i="1"/>
  <c r="G32" i="1"/>
  <c r="G28" i="1"/>
  <c r="H41" i="1"/>
  <c r="I41" i="1"/>
  <c r="I53" i="1" s="1"/>
  <c r="J41" i="1"/>
  <c r="G44" i="1"/>
  <c r="G45" i="1"/>
  <c r="G42" i="1"/>
  <c r="H15" i="1"/>
  <c r="H16" i="1"/>
  <c r="J37" i="1"/>
  <c r="J56" i="1" s="1"/>
  <c r="J39" i="1"/>
  <c r="H39" i="1" s="1"/>
  <c r="G24" i="1" l="1"/>
  <c r="G17" i="1"/>
  <c r="G27" i="1"/>
  <c r="G41" i="1"/>
  <c r="K14" i="4"/>
  <c r="L13" i="4"/>
  <c r="J32" i="4"/>
  <c r="K35" i="4"/>
  <c r="J36" i="1"/>
  <c r="G55" i="1"/>
  <c r="J13" i="1"/>
  <c r="J53" i="1" s="1"/>
  <c r="K34" i="4" l="1"/>
  <c r="J35" i="4"/>
  <c r="J34" i="4" s="1"/>
  <c r="L44" i="4"/>
  <c r="L41" i="4"/>
  <c r="J14" i="4"/>
  <c r="J13" i="4" s="1"/>
  <c r="K13" i="4"/>
  <c r="I13" i="1"/>
  <c r="H14" i="1"/>
  <c r="H37" i="1"/>
  <c r="H36" i="1" s="1"/>
  <c r="K44" i="4" l="1"/>
  <c r="K41" i="4"/>
  <c r="J44" i="4"/>
  <c r="J41" i="4"/>
  <c r="H13" i="1"/>
  <c r="H56" i="1"/>
  <c r="H53" i="1"/>
  <c r="G37" i="1" l="1"/>
  <c r="G16" i="1"/>
  <c r="G15" i="1"/>
  <c r="G14" i="1"/>
  <c r="G56" i="1" l="1"/>
  <c r="G57" i="1" s="1"/>
  <c r="G13" i="1"/>
  <c r="G53" i="1" s="1"/>
</calcChain>
</file>

<file path=xl/sharedStrings.xml><?xml version="1.0" encoding="utf-8"?>
<sst xmlns="http://schemas.openxmlformats.org/spreadsheetml/2006/main" count="338" uniqueCount="73">
  <si>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</si>
  <si>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</si>
  <si>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</si>
  <si>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</si>
  <si>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</si>
  <si>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</si>
  <si>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</si>
  <si>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</si>
  <si>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</si>
  <si>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</si>
  <si>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</si>
  <si>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</si>
  <si>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</si>
  <si>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</si>
  <si>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</si>
  <si>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</si>
  <si>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</si>
  <si>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</si>
  <si>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</si>
  <si>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</si>
  <si>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</si>
  <si>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</si>
  <si>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</si>
  <si>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</si>
  <si>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</si>
  <si>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</si>
  <si>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</si>
  <si>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</si>
  <si>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</si>
  <si>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</si>
  <si>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</si>
  <si>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</si>
  <si>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</si>
  <si>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</si>
  <si>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</si>
  <si>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</si>
  <si>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</si>
  <si>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</si>
  <si>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</si>
  <si>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</si>
  <si>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</si>
  <si>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</si>
  <si>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</si>
  <si>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</si>
  <si>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</si>
  <si>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</si>
  <si>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</si>
  <si>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</si>
  <si>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</si>
  <si>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</si>
  <si>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</si>
  <si>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</si>
  <si>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</si>
  <si>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</si>
  <si>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</si>
  <si>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</si>
  <si>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</si>
  <si>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</si>
  <si>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</si>
  <si>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</si>
  <si>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</si>
  <si>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</si>
  <si>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</si>
  <si>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</si>
  <si>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</si>
  <si>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</si>
  <si>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</si>
  <si>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</si>
  <si>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помещенийна 2013-2014 годы"</t>
  </si>
  <si>
    <t>7950211</t>
  </si>
  <si>
    <t>05</t>
  </si>
  <si>
    <t>Приложение 6</t>
  </si>
  <si>
    <t>от__13.11.2013____ № 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</si>
</sst>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/>
    <xf numFmtId="164" fontId="2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BreakPreview" zoomScale="80" zoomScaleNormal="100" zoomScaleSheetLayoutView="80" workbookViewId="0">
      <selection activeCell="G4" sqref="G4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71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72</v>
      </c>
    </row>
    <row r="6" spans="1:10" x14ac:dyDescent="0.25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s="17" customFormat="1" ht="12.75" x14ac:dyDescent="0.2">
      <c r="A8" s="37" t="s">
        <v>3</v>
      </c>
      <c r="B8" s="37" t="s">
        <v>36</v>
      </c>
      <c r="C8" s="37" t="s">
        <v>4</v>
      </c>
      <c r="D8" s="37" t="s">
        <v>5</v>
      </c>
      <c r="E8" s="37" t="s">
        <v>6</v>
      </c>
      <c r="F8" s="37" t="s">
        <v>7</v>
      </c>
      <c r="G8" s="37" t="s">
        <v>8</v>
      </c>
      <c r="H8" s="20" t="s">
        <v>9</v>
      </c>
      <c r="I8" s="35" t="s">
        <v>9</v>
      </c>
      <c r="J8" s="36"/>
    </row>
    <row r="9" spans="1:10" s="17" customFormat="1" ht="12.75" x14ac:dyDescent="0.2">
      <c r="A9" s="37"/>
      <c r="B9" s="38"/>
      <c r="C9" s="37"/>
      <c r="D9" s="37"/>
      <c r="E9" s="37"/>
      <c r="F9" s="37"/>
      <c r="G9" s="37"/>
      <c r="H9" s="32" t="s">
        <v>10</v>
      </c>
      <c r="I9" s="32" t="s">
        <v>10</v>
      </c>
      <c r="J9" s="32" t="s">
        <v>59</v>
      </c>
    </row>
    <row r="10" spans="1:10" s="17" customFormat="1" ht="12.75" x14ac:dyDescent="0.2">
      <c r="A10" s="37"/>
      <c r="B10" s="38"/>
      <c r="C10" s="37"/>
      <c r="D10" s="37"/>
      <c r="E10" s="37"/>
      <c r="F10" s="37"/>
      <c r="G10" s="37"/>
      <c r="H10" s="32"/>
      <c r="I10" s="33"/>
      <c r="J10" s="34"/>
    </row>
    <row r="11" spans="1:10" s="17" customFormat="1" ht="60" customHeight="1" x14ac:dyDescent="0.2">
      <c r="A11" s="37"/>
      <c r="B11" s="38"/>
      <c r="C11" s="37"/>
      <c r="D11" s="37"/>
      <c r="E11" s="37"/>
      <c r="F11" s="37"/>
      <c r="G11" s="37"/>
      <c r="H11" s="32"/>
      <c r="I11" s="33"/>
      <c r="J11" s="34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/>
      <c r="G17" s="13">
        <f>SUM(G18:G23)</f>
        <v>1316130.2</v>
      </c>
      <c r="H17" s="13">
        <f t="shared" ref="H17:J17" si="3">SUM(H18:H23)</f>
        <v>6001</v>
      </c>
      <c r="I17" s="13">
        <f t="shared" si="3"/>
        <v>572330.4</v>
      </c>
      <c r="J17" s="13">
        <f t="shared" si="3"/>
        <v>743799.79999999993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2600</v>
      </c>
      <c r="H18" s="4">
        <v>6001</v>
      </c>
      <c r="I18" s="4">
        <v>2600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481034.4</v>
      </c>
      <c r="H19" s="4"/>
      <c r="I19" s="4">
        <v>474593.4</v>
      </c>
      <c r="J19" s="4">
        <v>6441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772391</v>
      </c>
      <c r="H20" s="4"/>
      <c r="I20" s="4">
        <v>81131.399999999994</v>
      </c>
      <c r="J20" s="4">
        <v>691259.6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32939.300000000003</v>
      </c>
      <c r="H21" s="4"/>
      <c r="I21" s="4">
        <v>8547.7000000000007</v>
      </c>
      <c r="J21" s="4">
        <v>24391.599999999999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17373.099999999999</v>
      </c>
      <c r="H22" s="4"/>
      <c r="I22" s="4">
        <v>5457.9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9792.4</v>
      </c>
      <c r="H23" s="4"/>
      <c r="I23" s="4">
        <v>0</v>
      </c>
      <c r="J23" s="4">
        <v>9792.4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/>
      <c r="G24" s="13">
        <f>SUM(G25:G26)</f>
        <v>44644.7</v>
      </c>
      <c r="H24" s="13">
        <f t="shared" ref="H24:J24" si="5">SUM(H25:H26)</f>
        <v>501</v>
      </c>
      <c r="I24" s="13">
        <f t="shared" si="5"/>
        <v>43564.7</v>
      </c>
      <c r="J24" s="13">
        <f t="shared" si="5"/>
        <v>1080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44144.7</v>
      </c>
      <c r="H26" s="4"/>
      <c r="I26" s="4">
        <v>43064.7</v>
      </c>
      <c r="J26" s="4">
        <v>1080</v>
      </c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/>
      <c r="G27" s="13">
        <f>SUM(G28:G32)</f>
        <v>238211.60000000003</v>
      </c>
      <c r="H27" s="13">
        <f t="shared" ref="H27:J27" si="6">SUM(H28:H32)</f>
        <v>209217.4</v>
      </c>
      <c r="I27" s="13">
        <f>SUM(I28:I32)</f>
        <v>234545.60000000003</v>
      </c>
      <c r="J27" s="13">
        <f t="shared" si="6"/>
        <v>3666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7265.3</v>
      </c>
      <c r="H28" s="4">
        <v>3900</v>
      </c>
      <c r="I28" s="4">
        <v>7265.3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118874.7</v>
      </c>
      <c r="H29" s="4">
        <v>107422.6</v>
      </c>
      <c r="I29" s="4">
        <v>116953.7</v>
      </c>
      <c r="J29" s="4">
        <v>1921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60615.7</v>
      </c>
      <c r="H30" s="4">
        <v>51688.7</v>
      </c>
      <c r="I30" s="4">
        <v>59215.7</v>
      </c>
      <c r="J30" s="4">
        <v>1400</v>
      </c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22549.200000000001</v>
      </c>
      <c r="H31" s="4">
        <v>20943.599999999999</v>
      </c>
      <c r="I31" s="4">
        <v>22204.2</v>
      </c>
      <c r="J31" s="4">
        <v>345</v>
      </c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28906.7</v>
      </c>
      <c r="H32" s="4">
        <v>25262.5</v>
      </c>
      <c r="I32" s="4">
        <v>28906.7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995.9</v>
      </c>
      <c r="H33" s="13">
        <f t="shared" ref="H33:J33" si="8">SUM(H34)</f>
        <v>1001</v>
      </c>
      <c r="I33" s="13">
        <f>SUM(I34+I35)</f>
        <v>995.9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845.9</v>
      </c>
      <c r="H34" s="4">
        <v>1001</v>
      </c>
      <c r="I34" s="4">
        <v>845.9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SUM(G37:G40)</f>
        <v>428</v>
      </c>
      <c r="H36" s="13">
        <f t="shared" ref="H36:J36" si="9">SUM(H37:H39)</f>
        <v>428</v>
      </c>
      <c r="I36" s="13">
        <f>SUM(I37:I40)</f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hidden="1" x14ac:dyDescent="0.25">
      <c r="A38" s="11" t="s">
        <v>64</v>
      </c>
      <c r="B38" s="11"/>
      <c r="C38" s="3"/>
      <c r="D38" s="3"/>
      <c r="E38" s="3"/>
      <c r="F38" s="3"/>
      <c r="G38" s="4"/>
      <c r="H38" s="4"/>
      <c r="I38" s="4"/>
      <c r="J38" s="4"/>
    </row>
    <row r="39" spans="1:10" x14ac:dyDescent="0.25">
      <c r="A39" s="11" t="s">
        <v>31</v>
      </c>
      <c r="B39" s="11"/>
      <c r="C39" s="5" t="s">
        <v>19</v>
      </c>
      <c r="D39" s="5" t="s">
        <v>24</v>
      </c>
      <c r="E39" s="3" t="s">
        <v>14</v>
      </c>
      <c r="F39" s="3" t="s">
        <v>23</v>
      </c>
      <c r="G39" s="4">
        <f>SUM(H39:H39)</f>
        <v>248</v>
      </c>
      <c r="H39" s="4">
        <f t="shared" ref="H39:J39" si="11">SUM(I39:I39)</f>
        <v>248</v>
      </c>
      <c r="I39" s="4">
        <v>248</v>
      </c>
      <c r="J39" s="4">
        <f t="shared" si="11"/>
        <v>0</v>
      </c>
    </row>
    <row r="40" spans="1:10" ht="15.75" hidden="1" customHeight="1" x14ac:dyDescent="0.25">
      <c r="A40" s="11" t="s">
        <v>64</v>
      </c>
      <c r="B40" s="11"/>
      <c r="C40" s="5" t="s">
        <v>19</v>
      </c>
      <c r="D40" s="5" t="s">
        <v>24</v>
      </c>
      <c r="E40" s="3" t="s">
        <v>15</v>
      </c>
      <c r="F40" s="3" t="s">
        <v>23</v>
      </c>
      <c r="G40" s="4">
        <f>SUM(I40:J40)</f>
        <v>0</v>
      </c>
      <c r="H40" s="4"/>
      <c r="I40" s="30"/>
      <c r="J40" s="4"/>
    </row>
    <row r="41" spans="1:10" ht="31.5" x14ac:dyDescent="0.25">
      <c r="A41" s="10" t="s">
        <v>34</v>
      </c>
      <c r="B41" s="11" t="s">
        <v>41</v>
      </c>
      <c r="C41" s="12"/>
      <c r="D41" s="12"/>
      <c r="E41" s="12"/>
      <c r="F41" s="12"/>
      <c r="G41" s="13">
        <f>SUM(G42:G45)</f>
        <v>99363.6</v>
      </c>
      <c r="H41" s="13">
        <f t="shared" ref="H41:J41" si="12">SUM(H42:H45)</f>
        <v>88123.7</v>
      </c>
      <c r="I41" s="13">
        <f t="shared" si="12"/>
        <v>98195.3</v>
      </c>
      <c r="J41" s="13">
        <f t="shared" si="12"/>
        <v>1168.3</v>
      </c>
    </row>
    <row r="42" spans="1:10" x14ac:dyDescent="0.25">
      <c r="A42" s="11" t="s">
        <v>31</v>
      </c>
      <c r="B42" s="11"/>
      <c r="C42" s="3" t="s">
        <v>19</v>
      </c>
      <c r="D42" s="3" t="s">
        <v>24</v>
      </c>
      <c r="E42" s="3" t="s">
        <v>14</v>
      </c>
      <c r="F42" s="3" t="s">
        <v>25</v>
      </c>
      <c r="G42" s="4">
        <f>SUM(I42:J42)</f>
        <v>2163.1999999999998</v>
      </c>
      <c r="H42" s="4">
        <v>4000</v>
      </c>
      <c r="I42" s="4">
        <v>2163.1999999999998</v>
      </c>
      <c r="J42" s="4"/>
    </row>
    <row r="43" spans="1:10" x14ac:dyDescent="0.25">
      <c r="A43" s="11" t="s">
        <v>31</v>
      </c>
      <c r="B43" s="11"/>
      <c r="C43" s="3" t="s">
        <v>19</v>
      </c>
      <c r="D43" s="3" t="s">
        <v>12</v>
      </c>
      <c r="E43" s="3" t="s">
        <v>15</v>
      </c>
      <c r="F43" s="3" t="s">
        <v>25</v>
      </c>
      <c r="G43" s="4">
        <f>SUM(I43:J43)</f>
        <v>1632.3</v>
      </c>
      <c r="H43" s="4"/>
      <c r="I43" s="4">
        <v>1632.3</v>
      </c>
      <c r="J43" s="4"/>
    </row>
    <row r="44" spans="1:10" x14ac:dyDescent="0.25">
      <c r="A44" s="11" t="s">
        <v>31</v>
      </c>
      <c r="B44" s="11"/>
      <c r="C44" s="3" t="s">
        <v>19</v>
      </c>
      <c r="D44" s="3" t="s">
        <v>12</v>
      </c>
      <c r="E44" s="3" t="s">
        <v>15</v>
      </c>
      <c r="F44" s="3" t="s">
        <v>43</v>
      </c>
      <c r="G44" s="4">
        <f t="shared" ref="G44:G50" si="13">SUM(I44:J44)</f>
        <v>53901.700000000004</v>
      </c>
      <c r="H44" s="4">
        <v>46319.7</v>
      </c>
      <c r="I44" s="4">
        <v>52937.4</v>
      </c>
      <c r="J44" s="4">
        <v>964.3</v>
      </c>
    </row>
    <row r="45" spans="1:10" x14ac:dyDescent="0.25">
      <c r="A45" s="11" t="s">
        <v>31</v>
      </c>
      <c r="B45" s="11"/>
      <c r="C45" s="3" t="s">
        <v>19</v>
      </c>
      <c r="D45" s="3" t="s">
        <v>24</v>
      </c>
      <c r="E45" s="3" t="s">
        <v>14</v>
      </c>
      <c r="F45" s="3" t="s">
        <v>47</v>
      </c>
      <c r="G45" s="4">
        <f t="shared" si="13"/>
        <v>41666.400000000001</v>
      </c>
      <c r="H45" s="4">
        <v>37804</v>
      </c>
      <c r="I45" s="4">
        <v>41462.400000000001</v>
      </c>
      <c r="J45" s="4">
        <v>204</v>
      </c>
    </row>
    <row r="46" spans="1:10" ht="33.75" customHeight="1" x14ac:dyDescent="0.25">
      <c r="A46" s="10" t="s">
        <v>63</v>
      </c>
      <c r="B46" s="11"/>
      <c r="C46" s="3"/>
      <c r="D46" s="3"/>
      <c r="E46" s="3"/>
      <c r="F46" s="12" t="s">
        <v>67</v>
      </c>
      <c r="G46" s="13">
        <f t="shared" si="13"/>
        <v>868</v>
      </c>
      <c r="H46" s="13"/>
      <c r="I46" s="13">
        <f>I47+I48+I49+I50</f>
        <v>868</v>
      </c>
      <c r="J46" s="13">
        <f>J47+J48+J49</f>
        <v>0</v>
      </c>
    </row>
    <row r="47" spans="1:10" x14ac:dyDescent="0.25">
      <c r="A47" s="11" t="s">
        <v>31</v>
      </c>
      <c r="B47" s="11"/>
      <c r="C47" s="3" t="s">
        <v>19</v>
      </c>
      <c r="D47" s="3" t="s">
        <v>65</v>
      </c>
      <c r="E47" s="3" t="s">
        <v>66</v>
      </c>
      <c r="F47" s="3" t="s">
        <v>67</v>
      </c>
      <c r="G47" s="4">
        <f t="shared" si="13"/>
        <v>160</v>
      </c>
      <c r="H47" s="4"/>
      <c r="I47" s="4">
        <v>160</v>
      </c>
      <c r="J47" s="4"/>
    </row>
    <row r="48" spans="1:10" x14ac:dyDescent="0.25">
      <c r="A48" s="28" t="s">
        <v>64</v>
      </c>
      <c r="B48" s="11"/>
      <c r="C48" s="3" t="s">
        <v>19</v>
      </c>
      <c r="D48" s="3" t="s">
        <v>66</v>
      </c>
      <c r="E48" s="3" t="s">
        <v>16</v>
      </c>
      <c r="F48" s="3" t="s">
        <v>67</v>
      </c>
      <c r="G48" s="4">
        <f t="shared" si="13"/>
        <v>50</v>
      </c>
      <c r="H48" s="4"/>
      <c r="I48" s="4">
        <v>50</v>
      </c>
      <c r="J48" s="4"/>
    </row>
    <row r="49" spans="1:10" x14ac:dyDescent="0.25">
      <c r="A49" s="11" t="s">
        <v>27</v>
      </c>
      <c r="B49" s="11"/>
      <c r="C49" s="3" t="s">
        <v>11</v>
      </c>
      <c r="D49" s="3" t="s">
        <v>12</v>
      </c>
      <c r="E49" s="3" t="s">
        <v>16</v>
      </c>
      <c r="F49" s="3" t="s">
        <v>67</v>
      </c>
      <c r="G49" s="4">
        <f t="shared" si="13"/>
        <v>290</v>
      </c>
      <c r="H49" s="4"/>
      <c r="I49" s="4">
        <v>290</v>
      </c>
      <c r="J49" s="4"/>
    </row>
    <row r="50" spans="1:10" x14ac:dyDescent="0.25">
      <c r="A50" s="28" t="s">
        <v>64</v>
      </c>
      <c r="B50" s="11"/>
      <c r="C50" s="3" t="s">
        <v>19</v>
      </c>
      <c r="D50" s="3" t="s">
        <v>12</v>
      </c>
      <c r="E50" s="3" t="s">
        <v>15</v>
      </c>
      <c r="F50" s="3" t="s">
        <v>67</v>
      </c>
      <c r="G50" s="4">
        <f t="shared" si="13"/>
        <v>368</v>
      </c>
      <c r="H50" s="4"/>
      <c r="I50" s="4">
        <v>368</v>
      </c>
      <c r="J50" s="4"/>
    </row>
    <row r="51" spans="1:10" s="29" customFormat="1" ht="63" x14ac:dyDescent="0.25">
      <c r="A51" s="10" t="s">
        <v>68</v>
      </c>
      <c r="B51" s="10"/>
      <c r="C51" s="12"/>
      <c r="D51" s="12"/>
      <c r="E51" s="12"/>
      <c r="F51" s="12" t="s">
        <v>69</v>
      </c>
      <c r="G51" s="13">
        <f>I51</f>
        <v>250</v>
      </c>
      <c r="H51" s="13"/>
      <c r="I51" s="13">
        <f>I52</f>
        <v>250</v>
      </c>
      <c r="J51" s="13"/>
    </row>
    <row r="52" spans="1:10" x14ac:dyDescent="0.25">
      <c r="A52" s="28" t="s">
        <v>64</v>
      </c>
      <c r="B52" s="11"/>
      <c r="C52" s="3" t="s">
        <v>19</v>
      </c>
      <c r="D52" s="3" t="s">
        <v>70</v>
      </c>
      <c r="E52" s="3" t="s">
        <v>14</v>
      </c>
      <c r="F52" s="3" t="s">
        <v>69</v>
      </c>
      <c r="G52" s="4">
        <f>I52</f>
        <v>250</v>
      </c>
      <c r="H52" s="4"/>
      <c r="I52" s="4">
        <v>250</v>
      </c>
      <c r="J52" s="4"/>
    </row>
    <row r="53" spans="1:10" x14ac:dyDescent="0.25">
      <c r="A53" s="6" t="s">
        <v>35</v>
      </c>
      <c r="B53" s="15"/>
      <c r="C53" s="7"/>
      <c r="D53" s="7"/>
      <c r="E53" s="7"/>
      <c r="F53" s="7"/>
      <c r="G53" s="8">
        <f>SUM(G13+G17+G24+G27+G33+G36+G41+G46+G51)</f>
        <v>1703392</v>
      </c>
      <c r="H53" s="8">
        <f t="shared" ref="H53:J53" si="14">SUM(H13+H17+H24+H27+H33+H36+H41)</f>
        <v>307772.09999999998</v>
      </c>
      <c r="I53" s="8">
        <f>SUM(I13+I17+I24+I27+I33+I36+I41+I46+I51)</f>
        <v>953677.9</v>
      </c>
      <c r="J53" s="8">
        <f t="shared" si="14"/>
        <v>749714.1</v>
      </c>
    </row>
    <row r="55" spans="1:10" hidden="1" x14ac:dyDescent="0.25">
      <c r="A55" s="1" t="s">
        <v>56</v>
      </c>
      <c r="G55" s="16">
        <f>SUM(G19+G20+G21+G22+G26+G29+G30+G31+G32+G44+G45)</f>
        <v>1674396.8999999997</v>
      </c>
      <c r="H55" s="16">
        <f t="shared" ref="H55:J55" si="15">SUM(H19+H20+H21+H22+H26+H29+H30+H31+H32+H44+H45)</f>
        <v>289441.09999999998</v>
      </c>
      <c r="I55" s="16">
        <f t="shared" si="15"/>
        <v>934475.19999999984</v>
      </c>
      <c r="J55" s="16">
        <f t="shared" si="15"/>
        <v>739921.7</v>
      </c>
    </row>
    <row r="56" spans="1:10" hidden="1" x14ac:dyDescent="0.25">
      <c r="A56" s="1" t="s">
        <v>57</v>
      </c>
      <c r="G56" s="16">
        <f>SUM(G14+G15+G16+G18+G25+G28+G34+G37+G39+G42)</f>
        <v>16302.399999999998</v>
      </c>
      <c r="H56" s="16">
        <f t="shared" ref="H56:J56" si="16">SUM(H14+H15+H16+H18+H25+H28+H34+H37+H39+H42)</f>
        <v>18331</v>
      </c>
      <c r="I56" s="16">
        <f t="shared" si="16"/>
        <v>16302.399999999998</v>
      </c>
      <c r="J56" s="16">
        <f t="shared" si="16"/>
        <v>0</v>
      </c>
    </row>
    <row r="57" spans="1:10" hidden="1" x14ac:dyDescent="0.25">
      <c r="G57" s="16">
        <f>SUM(G55:G56)</f>
        <v>1690699.2999999996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31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1:12" s="17" customFormat="1" ht="12.75" x14ac:dyDescent="0.2">
      <c r="A8" s="37" t="s">
        <v>3</v>
      </c>
      <c r="B8" s="37" t="s">
        <v>36</v>
      </c>
      <c r="C8" s="37" t="s">
        <v>4</v>
      </c>
      <c r="D8" s="37" t="s">
        <v>5</v>
      </c>
      <c r="E8" s="37" t="s">
        <v>6</v>
      </c>
      <c r="F8" s="37" t="s">
        <v>7</v>
      </c>
      <c r="G8" s="37" t="s">
        <v>49</v>
      </c>
      <c r="H8" s="39" t="s">
        <v>9</v>
      </c>
      <c r="I8" s="39"/>
      <c r="J8" s="37" t="s">
        <v>50</v>
      </c>
      <c r="K8" s="39" t="s">
        <v>9</v>
      </c>
      <c r="L8" s="40"/>
    </row>
    <row r="9" spans="1:12" s="17" customFormat="1" ht="12.75" customHeight="1" x14ac:dyDescent="0.2">
      <c r="A9" s="37"/>
      <c r="B9" s="38"/>
      <c r="C9" s="37"/>
      <c r="D9" s="37"/>
      <c r="E9" s="37"/>
      <c r="F9" s="37"/>
      <c r="G9" s="37"/>
      <c r="H9" s="32" t="s">
        <v>10</v>
      </c>
      <c r="I9" s="32" t="s">
        <v>59</v>
      </c>
      <c r="J9" s="37"/>
      <c r="K9" s="32" t="s">
        <v>10</v>
      </c>
      <c r="L9" s="32" t="s">
        <v>59</v>
      </c>
    </row>
    <row r="10" spans="1:12" s="17" customFormat="1" ht="12.75" x14ac:dyDescent="0.2">
      <c r="A10" s="37"/>
      <c r="B10" s="38"/>
      <c r="C10" s="37"/>
      <c r="D10" s="37"/>
      <c r="E10" s="37"/>
      <c r="F10" s="37"/>
      <c r="G10" s="37"/>
      <c r="H10" s="32"/>
      <c r="I10" s="34"/>
      <c r="J10" s="37"/>
      <c r="K10" s="33"/>
      <c r="L10" s="34"/>
    </row>
    <row r="11" spans="1:12" s="17" customFormat="1" ht="86.25" customHeight="1" x14ac:dyDescent="0.2">
      <c r="A11" s="37"/>
      <c r="B11" s="38"/>
      <c r="C11" s="37"/>
      <c r="D11" s="37"/>
      <c r="E11" s="37"/>
      <c r="F11" s="37"/>
      <c r="G11" s="37"/>
      <c r="H11" s="32"/>
      <c r="I11" s="34"/>
      <c r="J11" s="37"/>
      <c r="K11" s="33"/>
      <c r="L11" s="34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6</vt:lpstr>
      <vt:lpstr>приложение 9</vt:lpstr>
      <vt:lpstr>'приложение  6'!Область_печати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2013-11-13T04:45:27Z</dcterms:modified>
</cp:coreProperties>
</file>